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Лист1" sheetId="1" r:id="rId1"/>
    <sheet name="Лист2" sheetId="2" r:id="rId2"/>
  </sheet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<sst xmlns="http://schemas.openxmlformats.org/spreadsheetml/2006/main" count="55" uniqueCount="54">
  <si>
    <t xml:space="preserve">Код </t>
  </si>
  <si>
    <t>Показник</t>
  </si>
  <si>
    <t>Податкові надходження</t>
  </si>
  <si>
    <t>Неподаткові надходження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</si>
  <si>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</si>
  <si>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</si>
  <si>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</si>
  <si>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</si>
  <si>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</si>
  <si>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</si>
  <si>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</si>
  <si>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</si>
  <si>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</si>
  <si>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</si>
  <si>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</si>
  <si>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</si>
  <si>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</si>
  <si>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</si>
  <si>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</si>
  <si>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</si>
  <si>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</si>
  <si>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</si>
  <si>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</si>
  <si>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</si>
  <si>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</si>
  <si>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</si>
  <si>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</si>
  <si>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</si>
  <si>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</si>
  <si>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</si>
  <si>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</si>
  <si>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</si>
  <si>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</si>
  <si>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</si>
  <si>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</si>
  <si>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</si>
  <si>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</si>
  <si>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</si>
  <si>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</si>
  <si>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</si>
  <si>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</si>
  <si>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</si>
  <si>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Уточнений план на звітний період (тис.грн.)</t>
  </si>
  <si>
    <t>Дотації з державного бюджету місцевим бюджетам</t>
  </si>
  <si>
    <t>Субвенції  з державного бюджету місцевим бюджетам</t>
  </si>
  <si>
    <t>Дотації з місцевих бюджетів іншим місцевим бюджетам</t>
  </si>
  <si>
    <t xml:space="preserve">Субвенції з місцевих бюджетів іншим місцевим </t>
  </si>
  <si>
    <t>9000</t>
  </si>
  <si>
    <t>Інша діяльність</t>
  </si>
  <si>
    <t>більше 200</t>
  </si>
  <si>
    <t>Рентна плата та плата за використання інших природних ресурсів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</si>
  <si>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</si>
  <si>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</si>
  <si>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станом на 28 жовтня 2019 року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</si>
</sst>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00000"/>
    <numFmt numFmtId="174" formatCode="0.0"/>
    <numFmt numFmtId="175" formatCode="0.000"/>
    <numFmt numFmtId="176" formatCode="0.0000"/>
    <numFmt numFmtId="177" formatCode="#,##0.000"/>
    <numFmt numFmtId="178" formatCode="#0.000"/>
  </numFmts>
  <fonts count="34">
    <font>
      <sz val="10"/>
      <name val="Arial Cyr"/>
      <family val="0"/>
    </font>
    <font>
      <sz val="10"/>
      <color indexed="8"/>
      <name val="Calibri"/>
      <family val="2"/>
    </font>
    <font>
      <sz val="10"/>
      <name val="Helv"/>
      <family val="0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0"/>
      <color indexed="10"/>
      <name val="Calibri"/>
      <family val="2"/>
    </font>
    <font>
      <sz val="11"/>
      <name val="Times New Roman"/>
      <family val="1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" fillId="0" borderId="0">
      <alignment/>
      <protection/>
    </xf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5" fillId="26" borderId="1" applyNumberFormat="0" applyAlignment="0" applyProtection="0"/>
    <xf numFmtId="0" fontId="6" fillId="27" borderId="2" applyNumberFormat="0" applyAlignment="0" applyProtection="0"/>
    <xf numFmtId="0" fontId="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7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15" fillId="3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2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2" fillId="0" borderId="0" xfId="57" applyFont="1" applyFill="1" applyAlignment="1">
      <alignment horizontal="left" vertical="center" wrapText="1"/>
      <protection/>
    </xf>
    <xf numFmtId="0" fontId="21" fillId="0" borderId="0" xfId="57" applyFont="1" applyFill="1" applyAlignment="1">
      <alignment vertical="center"/>
      <protection/>
    </xf>
    <xf numFmtId="0" fontId="21" fillId="0" borderId="0" xfId="57" applyFont="1" applyFill="1" applyAlignment="1">
      <alignment horizontal="right" vertical="center"/>
      <protection/>
    </xf>
    <xf numFmtId="0" fontId="0" fillId="0" borderId="0" xfId="0" applyFont="1" applyAlignment="1">
      <alignment vertical="center"/>
    </xf>
    <xf numFmtId="0" fontId="22" fillId="0" borderId="0" xfId="57" applyFont="1" applyFill="1" applyAlignment="1">
      <alignment vertical="center"/>
      <protection/>
    </xf>
    <xf numFmtId="172" fontId="25" fillId="0" borderId="10" xfId="57" applyNumberFormat="1" applyFont="1" applyFill="1" applyBorder="1" applyAlignment="1">
      <alignment horizontal="right" vertical="center" wrapText="1" shrinkToFit="1"/>
      <protection/>
    </xf>
    <xf numFmtId="4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2" fontId="32" fillId="33" borderId="0" xfId="54" applyNumberFormat="1" applyFill="1" applyBorder="1">
      <alignment/>
      <protection/>
    </xf>
    <xf numFmtId="0" fontId="18" fillId="0" borderId="0" xfId="0" applyFont="1" applyAlignment="1">
      <alignment vertical="center"/>
    </xf>
    <xf numFmtId="173" fontId="27" fillId="0" borderId="11" xfId="57" applyNumberFormat="1" applyFont="1" applyFill="1" applyBorder="1" applyAlignment="1" applyProtection="1">
      <alignment horizontal="right" vertical="center"/>
      <protection hidden="1"/>
    </xf>
    <xf numFmtId="0" fontId="28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29" fillId="33" borderId="0" xfId="54" applyFont="1" applyFill="1" applyBorder="1">
      <alignment/>
      <protection/>
    </xf>
    <xf numFmtId="49" fontId="26" fillId="0" borderId="12" xfId="57" applyNumberFormat="1" applyFont="1" applyFill="1" applyBorder="1" applyAlignment="1" applyProtection="1">
      <alignment horizontal="center" vertical="center"/>
      <protection/>
    </xf>
    <xf numFmtId="0" fontId="26" fillId="0" borderId="13" xfId="57" applyFont="1" applyFill="1" applyBorder="1" applyAlignment="1" applyProtection="1">
      <alignment horizontal="left" vertical="center" wrapText="1"/>
      <protection/>
    </xf>
    <xf numFmtId="49" fontId="26" fillId="0" borderId="14" xfId="57" applyNumberFormat="1" applyFont="1" applyFill="1" applyBorder="1" applyAlignment="1" applyProtection="1">
      <alignment horizontal="center" vertical="center"/>
      <protection/>
    </xf>
    <xf numFmtId="0" fontId="26" fillId="0" borderId="15" xfId="57" applyFont="1" applyFill="1" applyBorder="1" applyAlignment="1" applyProtection="1">
      <alignment horizontal="left" vertical="center" wrapText="1"/>
      <protection/>
    </xf>
    <xf numFmtId="0" fontId="24" fillId="0" borderId="16" xfId="57" applyFont="1" applyFill="1" applyBorder="1" applyAlignment="1" applyProtection="1">
      <alignment horizontal="center" vertical="center" wrapText="1"/>
      <protection hidden="1"/>
    </xf>
    <xf numFmtId="0" fontId="21" fillId="0" borderId="17" xfId="57" applyFont="1" applyFill="1" applyBorder="1" applyAlignment="1">
      <alignment horizontal="center" vertical="center" wrapText="1"/>
      <protection/>
    </xf>
    <xf numFmtId="0" fontId="21" fillId="0" borderId="18" xfId="57" applyFont="1" applyFill="1" applyBorder="1" applyAlignment="1">
      <alignment horizontal="center" vertical="center" wrapText="1"/>
      <protection/>
    </xf>
    <xf numFmtId="0" fontId="21" fillId="0" borderId="16" xfId="63" applyFont="1" applyFill="1" applyBorder="1" applyAlignment="1">
      <alignment horizontal="center" vertical="center" wrapText="1"/>
      <protection/>
    </xf>
    <xf numFmtId="0" fontId="21" fillId="0" borderId="19" xfId="57" applyFont="1" applyFill="1" applyBorder="1" applyAlignment="1">
      <alignment horizontal="center" vertical="center" wrapText="1"/>
      <protection/>
    </xf>
    <xf numFmtId="0" fontId="21" fillId="26" borderId="17" xfId="57" applyNumberFormat="1" applyFont="1" applyFill="1" applyBorder="1" applyAlignment="1" applyProtection="1">
      <alignment horizontal="center" vertical="center"/>
      <protection/>
    </xf>
    <xf numFmtId="0" fontId="21" fillId="26" borderId="16" xfId="57" applyFont="1" applyFill="1" applyBorder="1" applyAlignment="1" applyProtection="1">
      <alignment horizontal="center" vertical="center" wrapText="1"/>
      <protection/>
    </xf>
    <xf numFmtId="172" fontId="24" fillId="26" borderId="16" xfId="57" applyNumberFormat="1" applyFont="1" applyFill="1" applyBorder="1" applyAlignment="1">
      <alignment horizontal="center" vertical="center" wrapText="1" shrinkToFit="1"/>
      <protection/>
    </xf>
    <xf numFmtId="172" fontId="24" fillId="26" borderId="19" xfId="57" applyNumberFormat="1" applyFont="1" applyFill="1" applyBorder="1" applyAlignment="1">
      <alignment horizontal="center" vertical="center" wrapText="1" shrinkToFit="1"/>
      <protection/>
    </xf>
    <xf numFmtId="49" fontId="22" fillId="0" borderId="20" xfId="57" applyNumberFormat="1" applyFont="1" applyFill="1" applyBorder="1" applyAlignment="1" applyProtection="1">
      <alignment horizontal="center" vertical="center"/>
      <protection/>
    </xf>
    <xf numFmtId="0" fontId="22" fillId="0" borderId="21" xfId="57" applyFont="1" applyFill="1" applyBorder="1" applyAlignment="1" applyProtection="1">
      <alignment vertical="center" wrapText="1"/>
      <protection/>
    </xf>
    <xf numFmtId="172" fontId="26" fillId="0" borderId="13" xfId="54" applyNumberFormat="1" applyFont="1" applyBorder="1" applyAlignment="1">
      <alignment horizontal="center" vertical="center"/>
      <protection/>
    </xf>
    <xf numFmtId="172" fontId="26" fillId="0" borderId="22" xfId="57" applyNumberFormat="1" applyFont="1" applyFill="1" applyBorder="1" applyAlignment="1">
      <alignment horizontal="center" vertical="center" wrapText="1" shrinkToFit="1"/>
      <protection/>
    </xf>
    <xf numFmtId="49" fontId="22" fillId="0" borderId="12" xfId="57" applyNumberFormat="1" applyFont="1" applyFill="1" applyBorder="1" applyAlignment="1" applyProtection="1">
      <alignment horizontal="center" vertical="center"/>
      <protection/>
    </xf>
    <xf numFmtId="0" fontId="22" fillId="0" borderId="13" xfId="57" applyFont="1" applyFill="1" applyBorder="1" applyAlignment="1" applyProtection="1">
      <alignment vertical="center" wrapText="1"/>
      <protection/>
    </xf>
    <xf numFmtId="172" fontId="26" fillId="26" borderId="22" xfId="57" applyNumberFormat="1" applyFont="1" applyFill="1" applyBorder="1" applyAlignment="1">
      <alignment horizontal="center" vertical="center" wrapText="1" shrinkToFit="1"/>
      <protection/>
    </xf>
    <xf numFmtId="0" fontId="22" fillId="0" borderId="21" xfId="57" applyFont="1" applyFill="1" applyBorder="1" applyAlignment="1" applyProtection="1">
      <alignment horizontal="left" vertical="center" wrapText="1"/>
      <protection/>
    </xf>
    <xf numFmtId="0" fontId="22" fillId="0" borderId="13" xfId="57" applyFont="1" applyFill="1" applyBorder="1" applyAlignment="1" applyProtection="1">
      <alignment horizontal="left" vertical="center" wrapText="1"/>
      <protection/>
    </xf>
    <xf numFmtId="49" fontId="22" fillId="0" borderId="14" xfId="57" applyNumberFormat="1" applyFont="1" applyFill="1" applyBorder="1" applyAlignment="1" applyProtection="1">
      <alignment horizontal="center" vertical="center"/>
      <protection/>
    </xf>
    <xf numFmtId="0" fontId="22" fillId="0" borderId="15" xfId="57" applyFont="1" applyFill="1" applyBorder="1" applyAlignment="1" applyProtection="1">
      <alignment horizontal="left" vertical="center" wrapText="1"/>
      <protection/>
    </xf>
    <xf numFmtId="172" fontId="25" fillId="0" borderId="10" xfId="57" applyNumberFormat="1" applyFont="1" applyFill="1" applyBorder="1" applyAlignment="1">
      <alignment horizontal="center" vertical="center" wrapText="1" shrinkToFit="1"/>
      <protection/>
    </xf>
    <xf numFmtId="0" fontId="30" fillId="0" borderId="21" xfId="57" applyFont="1" applyFill="1" applyBorder="1" applyAlignment="1" applyProtection="1">
      <alignment horizontal="left" vertical="center" wrapText="1"/>
      <protection/>
    </xf>
    <xf numFmtId="172" fontId="26" fillId="0" borderId="21" xfId="57" applyNumberFormat="1" applyFont="1" applyFill="1" applyBorder="1" applyAlignment="1">
      <alignment horizontal="center" vertical="center" wrapText="1" shrinkToFit="1"/>
      <protection/>
    </xf>
    <xf numFmtId="172" fontId="26" fillId="0" borderId="23" xfId="57" applyNumberFormat="1" applyFont="1" applyFill="1" applyBorder="1" applyAlignment="1">
      <alignment horizontal="center" vertical="center" wrapText="1" shrinkToFit="1"/>
      <protection/>
    </xf>
    <xf numFmtId="0" fontId="21" fillId="27" borderId="11" xfId="57" applyFont="1" applyFill="1" applyBorder="1" applyAlignment="1">
      <alignment horizontal="center" vertical="center" wrapText="1"/>
      <protection/>
    </xf>
    <xf numFmtId="0" fontId="24" fillId="27" borderId="16" xfId="63" applyFont="1" applyFill="1" applyBorder="1" applyAlignment="1" applyProtection="1">
      <alignment horizontal="center" vertical="center" wrapText="1"/>
      <protection/>
    </xf>
    <xf numFmtId="172" fontId="24" fillId="27" borderId="24" xfId="57" applyNumberFormat="1" applyFont="1" applyFill="1" applyBorder="1" applyAlignment="1">
      <alignment horizontal="center" vertical="center" wrapText="1" shrinkToFit="1"/>
      <protection/>
    </xf>
    <xf numFmtId="172" fontId="24" fillId="27" borderId="19" xfId="57" applyNumberFormat="1" applyFont="1" applyFill="1" applyBorder="1" applyAlignment="1">
      <alignment horizontal="center" vertical="center" wrapText="1" shrinkToFit="1"/>
      <protection/>
    </xf>
    <xf numFmtId="0" fontId="22" fillId="0" borderId="25" xfId="57" applyFont="1" applyBorder="1" applyAlignment="1">
      <alignment horizontal="center" vertical="center" wrapText="1"/>
      <protection/>
    </xf>
    <xf numFmtId="0" fontId="22" fillId="0" borderId="26" xfId="57" applyFont="1" applyBorder="1" applyAlignment="1">
      <alignment horizontal="left" vertical="center"/>
      <protection/>
    </xf>
    <xf numFmtId="172" fontId="26" fillId="0" borderId="27" xfId="57" applyNumberFormat="1" applyFont="1" applyFill="1" applyBorder="1" applyAlignment="1">
      <alignment horizontal="center" vertical="center"/>
      <protection/>
    </xf>
    <xf numFmtId="0" fontId="26" fillId="0" borderId="12" xfId="57" applyFont="1" applyBorder="1" applyAlignment="1">
      <alignment horizontal="center" vertical="center" wrapText="1"/>
      <protection/>
    </xf>
    <xf numFmtId="0" fontId="26" fillId="0" borderId="13" xfId="57" applyFont="1" applyBorder="1" applyAlignment="1">
      <alignment horizontal="left" vertical="center"/>
      <protection/>
    </xf>
    <xf numFmtId="172" fontId="26" fillId="0" borderId="10" xfId="57" applyNumberFormat="1" applyFont="1" applyFill="1" applyBorder="1" applyAlignment="1">
      <alignment horizontal="center" vertical="center"/>
      <protection/>
    </xf>
    <xf numFmtId="0" fontId="26" fillId="0" borderId="21" xfId="57" applyFont="1" applyBorder="1" applyAlignment="1">
      <alignment horizontal="left" vertical="center"/>
      <protection/>
    </xf>
    <xf numFmtId="0" fontId="24" fillId="27" borderId="28" xfId="57" applyFont="1" applyFill="1" applyBorder="1" applyAlignment="1">
      <alignment horizontal="center" vertical="center" wrapText="1"/>
      <protection/>
    </xf>
    <xf numFmtId="0" fontId="24" fillId="27" borderId="29" xfId="63" applyFont="1" applyFill="1" applyBorder="1" applyAlignment="1" applyProtection="1">
      <alignment horizontal="center" vertical="center" wrapText="1"/>
      <protection/>
    </xf>
    <xf numFmtId="172" fontId="24" fillId="27" borderId="29" xfId="57" applyNumberFormat="1" applyFont="1" applyFill="1" applyBorder="1" applyAlignment="1">
      <alignment horizontal="center" vertical="center" wrapText="1" shrinkToFit="1"/>
      <protection/>
    </xf>
    <xf numFmtId="0" fontId="24" fillId="0" borderId="17" xfId="57" applyFont="1" applyFill="1" applyBorder="1" applyAlignment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left" vertical="center" wrapText="1"/>
      <protection/>
    </xf>
    <xf numFmtId="172" fontId="24" fillId="0" borderId="16" xfId="57" applyNumberFormat="1" applyFont="1" applyFill="1" applyBorder="1" applyAlignment="1">
      <alignment horizontal="right" vertical="center" wrapText="1" shrinkToFit="1"/>
      <protection/>
    </xf>
    <xf numFmtId="172" fontId="24" fillId="0" borderId="19" xfId="57" applyNumberFormat="1" applyFont="1" applyFill="1" applyBorder="1" applyAlignment="1">
      <alignment horizontal="right" vertical="center" wrapText="1" shrinkToFit="1"/>
      <protection/>
    </xf>
    <xf numFmtId="172" fontId="26" fillId="0" borderId="10" xfId="57" applyNumberFormat="1" applyFont="1" applyFill="1" applyBorder="1" applyAlignment="1">
      <alignment horizontal="center" wrapText="1" shrinkToFit="1"/>
      <protection/>
    </xf>
    <xf numFmtId="172" fontId="26" fillId="0" borderId="30" xfId="57" applyNumberFormat="1" applyFont="1" applyFill="1" applyBorder="1" applyAlignment="1">
      <alignment horizontal="center" wrapText="1" shrinkToFit="1"/>
      <protection/>
    </xf>
    <xf numFmtId="172" fontId="24" fillId="0" borderId="31" xfId="57" applyNumberFormat="1" applyFont="1" applyFill="1" applyBorder="1" applyAlignment="1" applyProtection="1">
      <alignment horizontal="center" vertical="center"/>
      <protection hidden="1"/>
    </xf>
    <xf numFmtId="172" fontId="24" fillId="0" borderId="19" xfId="57" applyNumberFormat="1" applyFont="1" applyFill="1" applyBorder="1" applyAlignment="1">
      <alignment horizontal="center" vertical="center" wrapText="1" shrinkToFit="1"/>
      <protection/>
    </xf>
    <xf numFmtId="174" fontId="26" fillId="0" borderId="13" xfId="0" applyNumberFormat="1" applyFont="1" applyFill="1" applyBorder="1" applyAlignment="1">
      <alignment horizontal="center"/>
    </xf>
    <xf numFmtId="0" fontId="20" fillId="0" borderId="0" xfId="57" applyFont="1" applyFill="1" applyAlignment="1">
      <alignment horizontal="center" vertical="center" wrapText="1"/>
      <protection/>
    </xf>
    <xf numFmtId="0" fontId="21" fillId="33" borderId="11" xfId="63" applyFont="1" applyFill="1" applyBorder="1" applyAlignment="1" applyProtection="1">
      <alignment horizontal="center" vertical="center" wrapText="1"/>
      <protection/>
    </xf>
    <xf numFmtId="0" fontId="21" fillId="33" borderId="18" xfId="63" applyFont="1" applyFill="1" applyBorder="1" applyAlignment="1" applyProtection="1">
      <alignment horizontal="center" vertical="center" wrapText="1"/>
      <protection/>
    </xf>
    <xf numFmtId="0" fontId="21" fillId="33" borderId="32" xfId="63" applyFont="1" applyFill="1" applyBorder="1" applyAlignment="1" applyProtection="1">
      <alignment horizontal="center" vertical="center" wrapText="1"/>
      <protection/>
    </xf>
    <xf numFmtId="0" fontId="24" fillId="0" borderId="33" xfId="63" applyFont="1" applyFill="1" applyBorder="1" applyAlignment="1" applyProtection="1">
      <alignment horizontal="center" vertical="center" wrapText="1"/>
      <protection/>
    </xf>
    <xf numFmtId="0" fontId="24" fillId="0" borderId="34" xfId="63" applyFont="1" applyFill="1" applyBorder="1" applyAlignment="1" applyProtection="1">
      <alignment horizontal="center" vertical="center" wrapText="1"/>
      <protection/>
    </xf>
    <xf numFmtId="0" fontId="24" fillId="0" borderId="35" xfId="63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30" sqref="C30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9.375" style="4" customWidth="1"/>
    <col min="4" max="4" width="14.75390625" style="4" customWidth="1"/>
    <col min="5" max="5" width="12.875" style="4" customWidth="1"/>
    <col min="6" max="6" width="9.125" style="4" customWidth="1"/>
    <col min="7" max="7" width="11.875" style="4" customWidth="1"/>
    <col min="8" max="8" width="12.00390625" style="4" customWidth="1"/>
    <col min="9" max="9" width="9.75390625" style="4" bestFit="1" customWidth="1"/>
    <col min="10" max="16384" width="9.125" style="4" customWidth="1"/>
  </cols>
  <sheetData>
    <row r="1" spans="1:5" ht="22.5">
      <c r="A1" s="66" t="s">
        <v>23</v>
      </c>
      <c r="B1" s="66"/>
      <c r="C1" s="66"/>
      <c r="D1" s="66"/>
      <c r="E1" s="66"/>
    </row>
    <row r="2" spans="1:5" ht="22.5">
      <c r="A2" s="66" t="s">
        <v>53</v>
      </c>
      <c r="B2" s="66"/>
      <c r="C2" s="66"/>
      <c r="D2" s="66"/>
      <c r="E2" s="66"/>
    </row>
    <row r="3" spans="1:5" ht="12" customHeight="1" thickBot="1">
      <c r="A3" s="1"/>
      <c r="B3" s="2"/>
      <c r="C3" s="5"/>
      <c r="D3" s="5"/>
      <c r="E3" s="3"/>
    </row>
    <row r="4" spans="1:5" ht="69" customHeight="1" thickBot="1">
      <c r="A4" s="20" t="s">
        <v>0</v>
      </c>
      <c r="B4" s="21" t="s">
        <v>1</v>
      </c>
      <c r="C4" s="22" t="s">
        <v>42</v>
      </c>
      <c r="D4" s="22" t="s">
        <v>20</v>
      </c>
      <c r="E4" s="23" t="s">
        <v>4</v>
      </c>
    </row>
    <row r="5" spans="1:5" ht="23.25" customHeight="1" thickBot="1">
      <c r="A5" s="67" t="s">
        <v>6</v>
      </c>
      <c r="B5" s="68"/>
      <c r="C5" s="68"/>
      <c r="D5" s="68"/>
      <c r="E5" s="69"/>
    </row>
    <row r="6" spans="1:5" ht="29.25" customHeight="1" thickBot="1">
      <c r="A6" s="24">
        <v>10000000</v>
      </c>
      <c r="B6" s="25" t="s">
        <v>2</v>
      </c>
      <c r="C6" s="26">
        <f>C7+C8+C9</f>
        <v>48971.79</v>
      </c>
      <c r="D6" s="26">
        <f>D7+D8+D9</f>
        <v>48248.33108</v>
      </c>
      <c r="E6" s="27">
        <f aca="true" t="shared" si="0" ref="E6:E16">D6/C6*100</f>
        <v>98.52270272334339</v>
      </c>
    </row>
    <row r="7" spans="1:5" ht="30.75" customHeight="1">
      <c r="A7" s="28">
        <v>11010000</v>
      </c>
      <c r="B7" s="29" t="s">
        <v>10</v>
      </c>
      <c r="C7" s="30">
        <v>48037.6</v>
      </c>
      <c r="D7" s="30">
        <v>46861</v>
      </c>
      <c r="E7" s="31">
        <f t="shared" si="0"/>
        <v>97.5506686428964</v>
      </c>
    </row>
    <row r="8" spans="1:5" ht="39" customHeight="1">
      <c r="A8" s="32" t="s">
        <v>22</v>
      </c>
      <c r="B8" s="33" t="s">
        <v>21</v>
      </c>
      <c r="C8" s="30">
        <v>13</v>
      </c>
      <c r="D8" s="30">
        <v>7.81132</v>
      </c>
      <c r="E8" s="31">
        <f t="shared" si="0"/>
        <v>60.08707692307692</v>
      </c>
    </row>
    <row r="9" spans="1:5" ht="39" customHeight="1" thickBot="1">
      <c r="A9" s="32">
        <v>13000000</v>
      </c>
      <c r="B9" s="33" t="s">
        <v>50</v>
      </c>
      <c r="C9" s="30">
        <v>921.19</v>
      </c>
      <c r="D9" s="30">
        <v>1379.5197600000001</v>
      </c>
      <c r="E9" s="31">
        <f t="shared" si="0"/>
        <v>149.7540963319185</v>
      </c>
    </row>
    <row r="10" spans="1:5" ht="27" customHeight="1" thickBot="1">
      <c r="A10" s="24">
        <v>20000000</v>
      </c>
      <c r="B10" s="25" t="s">
        <v>3</v>
      </c>
      <c r="C10" s="26">
        <f>C11+C14+C12+C13</f>
        <v>621.7</v>
      </c>
      <c r="D10" s="26">
        <f>D11+D14+D12+D13</f>
        <v>994.423</v>
      </c>
      <c r="E10" s="34">
        <f t="shared" si="0"/>
        <v>159.95222776258643</v>
      </c>
    </row>
    <row r="11" spans="1:5" ht="51.75" customHeight="1">
      <c r="A11" s="28" t="s">
        <v>24</v>
      </c>
      <c r="B11" s="35" t="s">
        <v>25</v>
      </c>
      <c r="C11" s="30">
        <v>14</v>
      </c>
      <c r="D11" s="30">
        <v>11.423</v>
      </c>
      <c r="E11" s="31">
        <f t="shared" si="0"/>
        <v>81.59285714285714</v>
      </c>
    </row>
    <row r="12" spans="1:9" ht="28.5" customHeight="1">
      <c r="A12" s="32" t="s">
        <v>29</v>
      </c>
      <c r="B12" s="36" t="s">
        <v>30</v>
      </c>
      <c r="C12" s="30">
        <v>557.7</v>
      </c>
      <c r="D12" s="30">
        <v>650.2</v>
      </c>
      <c r="E12" s="31">
        <f t="shared" si="0"/>
        <v>116.58597812443968</v>
      </c>
      <c r="I12" s="7"/>
    </row>
    <row r="13" spans="1:12" ht="54.75" customHeight="1">
      <c r="A13" s="37" t="s">
        <v>51</v>
      </c>
      <c r="B13" s="38" t="s">
        <v>52</v>
      </c>
      <c r="C13" s="30">
        <v>0</v>
      </c>
      <c r="D13" s="30">
        <v>163.8</v>
      </c>
      <c r="E13" s="31"/>
      <c r="L13" s="6" t="s">
        <v>49</v>
      </c>
    </row>
    <row r="14" spans="1:5" ht="41.25" customHeight="1" thickBot="1">
      <c r="A14" s="37" t="s">
        <v>27</v>
      </c>
      <c r="B14" s="38" t="s">
        <v>28</v>
      </c>
      <c r="C14" s="30">
        <v>50</v>
      </c>
      <c r="D14" s="30">
        <v>169</v>
      </c>
      <c r="E14" s="39" t="s">
        <v>49</v>
      </c>
    </row>
    <row r="15" spans="1:5" ht="28.5" customHeight="1" hidden="1" thickBot="1">
      <c r="A15" s="24" t="s">
        <v>38</v>
      </c>
      <c r="B15" s="25" t="s">
        <v>39</v>
      </c>
      <c r="C15" s="26">
        <f>C16</f>
        <v>0</v>
      </c>
      <c r="D15" s="26">
        <f>D16</f>
        <v>0</v>
      </c>
      <c r="E15" s="31" t="e">
        <f t="shared" si="0"/>
        <v>#DIV/0!</v>
      </c>
    </row>
    <row r="16" spans="1:5" ht="60.75" hidden="1" thickBot="1">
      <c r="A16" s="28" t="s">
        <v>40</v>
      </c>
      <c r="B16" s="40" t="s">
        <v>41</v>
      </c>
      <c r="C16" s="41"/>
      <c r="D16" s="42"/>
      <c r="E16" s="31" t="e">
        <f t="shared" si="0"/>
        <v>#DIV/0!</v>
      </c>
    </row>
    <row r="17" spans="1:5" ht="19.5" thickBot="1">
      <c r="A17" s="43"/>
      <c r="B17" s="44" t="s">
        <v>8</v>
      </c>
      <c r="C17" s="45">
        <f>C6+C10+C15</f>
        <v>49593.49</v>
      </c>
      <c r="D17" s="45">
        <f>D6+D10+D15</f>
        <v>49242.754080000006</v>
      </c>
      <c r="E17" s="46">
        <f aca="true" t="shared" si="1" ref="E17:E23">D17/C17*100</f>
        <v>99.29277830618496</v>
      </c>
    </row>
    <row r="18" spans="1:5" ht="22.5" customHeight="1" thickBot="1">
      <c r="A18" s="24" t="s">
        <v>5</v>
      </c>
      <c r="B18" s="25" t="s">
        <v>7</v>
      </c>
      <c r="C18" s="26">
        <f>C19+C22+C20+C21</f>
        <v>232754.60000000003</v>
      </c>
      <c r="D18" s="26">
        <f>D19+D22+D20+D21</f>
        <v>222229.5</v>
      </c>
      <c r="E18" s="27">
        <f t="shared" si="1"/>
        <v>95.47802707228986</v>
      </c>
    </row>
    <row r="19" spans="1:5" ht="24.75" customHeight="1">
      <c r="A19" s="47">
        <v>41020000</v>
      </c>
      <c r="B19" s="48" t="s">
        <v>43</v>
      </c>
      <c r="C19" s="30">
        <v>12771.2</v>
      </c>
      <c r="D19" s="30">
        <v>12279.8</v>
      </c>
      <c r="E19" s="49">
        <f t="shared" si="1"/>
        <v>96.15228013029315</v>
      </c>
    </row>
    <row r="20" spans="1:5" ht="24.75" customHeight="1">
      <c r="A20" s="50">
        <v>41030000</v>
      </c>
      <c r="B20" s="51" t="s">
        <v>44</v>
      </c>
      <c r="C20" s="30">
        <v>71860.8</v>
      </c>
      <c r="D20" s="30">
        <v>71550.3</v>
      </c>
      <c r="E20" s="52">
        <f t="shared" si="1"/>
        <v>99.56791463496091</v>
      </c>
    </row>
    <row r="21" spans="1:5" ht="24.75" customHeight="1">
      <c r="A21" s="50">
        <v>41040000</v>
      </c>
      <c r="B21" s="53" t="s">
        <v>45</v>
      </c>
      <c r="C21" s="30">
        <v>6540.2</v>
      </c>
      <c r="D21" s="30">
        <v>6293.8</v>
      </c>
      <c r="E21" s="52">
        <f t="shared" si="1"/>
        <v>96.23253111525642</v>
      </c>
    </row>
    <row r="22" spans="1:9" ht="25.5" customHeight="1" thickBot="1">
      <c r="A22" s="50">
        <v>41050000</v>
      </c>
      <c r="B22" s="51" t="s">
        <v>46</v>
      </c>
      <c r="C22" s="30">
        <v>141582.4</v>
      </c>
      <c r="D22" s="30">
        <v>132105.6</v>
      </c>
      <c r="E22" s="52">
        <f t="shared" si="1"/>
        <v>93.30651267389167</v>
      </c>
      <c r="G22" s="8"/>
      <c r="H22" s="8"/>
      <c r="I22" s="8"/>
    </row>
    <row r="23" spans="1:9" ht="29.25" customHeight="1" thickBot="1">
      <c r="A23" s="54"/>
      <c r="B23" s="55" t="s">
        <v>9</v>
      </c>
      <c r="C23" s="56">
        <f>C18+C17</f>
        <v>282348.09</v>
      </c>
      <c r="D23" s="56">
        <f>D18+D17</f>
        <v>271472.25408</v>
      </c>
      <c r="E23" s="46">
        <f t="shared" si="1"/>
        <v>96.14807526411812</v>
      </c>
      <c r="G23" s="9"/>
      <c r="H23" s="9"/>
      <c r="I23" s="8"/>
    </row>
    <row r="24" spans="1:9" ht="41.25" customHeight="1" thickBot="1">
      <c r="A24" s="57"/>
      <c r="B24" s="58" t="s">
        <v>26</v>
      </c>
      <c r="C24" s="59"/>
      <c r="D24" s="59">
        <v>0</v>
      </c>
      <c r="E24" s="60">
        <f aca="true" t="shared" si="2" ref="E24:E34">IF(C24=0,"",IF(D24/C24*100&gt;=200,"В/100",D24/C24*100))</f>
      </c>
      <c r="G24" s="8"/>
      <c r="H24" s="8"/>
      <c r="I24" s="8"/>
    </row>
    <row r="25" spans="1:5" s="10" customFormat="1" ht="21.75" customHeight="1" thickBot="1">
      <c r="A25" s="70" t="s">
        <v>11</v>
      </c>
      <c r="B25" s="71"/>
      <c r="C25" s="71"/>
      <c r="D25" s="71"/>
      <c r="E25" s="72"/>
    </row>
    <row r="26" spans="1:5" s="10" customFormat="1" ht="22.5" customHeight="1">
      <c r="A26" s="15" t="s">
        <v>31</v>
      </c>
      <c r="B26" s="16" t="s">
        <v>12</v>
      </c>
      <c r="C26" s="65">
        <v>3379.95</v>
      </c>
      <c r="D26" s="65">
        <v>3026.64521</v>
      </c>
      <c r="E26" s="61">
        <f t="shared" si="2"/>
        <v>89.54704093255819</v>
      </c>
    </row>
    <row r="27" spans="1:5" s="10" customFormat="1" ht="30" customHeight="1">
      <c r="A27" s="15" t="s">
        <v>32</v>
      </c>
      <c r="B27" s="16" t="s">
        <v>13</v>
      </c>
      <c r="C27" s="65">
        <v>94078.048</v>
      </c>
      <c r="D27" s="65">
        <v>79442.25457000002</v>
      </c>
      <c r="E27" s="61">
        <f t="shared" si="2"/>
        <v>84.4429239964673</v>
      </c>
    </row>
    <row r="28" spans="1:5" s="10" customFormat="1" ht="19.5" customHeight="1">
      <c r="A28" s="15" t="s">
        <v>33</v>
      </c>
      <c r="B28" s="16" t="s">
        <v>14</v>
      </c>
      <c r="C28" s="65">
        <v>54534.48814</v>
      </c>
      <c r="D28" s="65">
        <v>46169.90818</v>
      </c>
      <c r="E28" s="61">
        <f t="shared" si="2"/>
        <v>84.66185299378515</v>
      </c>
    </row>
    <row r="29" spans="1:5" s="10" customFormat="1" ht="25.5" customHeight="1">
      <c r="A29" s="15" t="s">
        <v>34</v>
      </c>
      <c r="B29" s="16" t="s">
        <v>19</v>
      </c>
      <c r="C29" s="65">
        <v>118835.37352000001</v>
      </c>
      <c r="D29" s="65">
        <v>109358.81332</v>
      </c>
      <c r="E29" s="61">
        <f t="shared" si="2"/>
        <v>92.02547194551873</v>
      </c>
    </row>
    <row r="30" spans="1:5" s="10" customFormat="1" ht="25.5" customHeight="1">
      <c r="A30" s="15" t="s">
        <v>35</v>
      </c>
      <c r="B30" s="16" t="s">
        <v>15</v>
      </c>
      <c r="C30" s="65">
        <v>4105.7734</v>
      </c>
      <c r="D30" s="65">
        <v>3442.3743500000005</v>
      </c>
      <c r="E30" s="61">
        <f>IF(C30=0,"",IF(D30/C30*100&gt;=200,"В/100",D30/C30*100))</f>
        <v>83.84228778918974</v>
      </c>
    </row>
    <row r="31" spans="1:5" s="10" customFormat="1" ht="25.5" customHeight="1">
      <c r="A31" s="15" t="s">
        <v>36</v>
      </c>
      <c r="B31" s="16" t="s">
        <v>16</v>
      </c>
      <c r="C31" s="65">
        <v>1456.6260200000002</v>
      </c>
      <c r="D31" s="65">
        <v>1095.01253</v>
      </c>
      <c r="E31" s="61">
        <f>IF(C31=0,"",IF(D31/C31*100&gt;=200,"В/100",D31/C31*100))</f>
        <v>75.17458256031976</v>
      </c>
    </row>
    <row r="32" spans="1:5" s="10" customFormat="1" ht="30" customHeight="1">
      <c r="A32" s="15" t="s">
        <v>37</v>
      </c>
      <c r="B32" s="16" t="s">
        <v>48</v>
      </c>
      <c r="C32" s="65">
        <v>236.75</v>
      </c>
      <c r="D32" s="65">
        <v>7.3095</v>
      </c>
      <c r="E32" s="61">
        <f t="shared" si="2"/>
        <v>3.0874340021119324</v>
      </c>
    </row>
    <row r="33" spans="1:5" s="10" customFormat="1" ht="29.25" customHeight="1" thickBot="1">
      <c r="A33" s="17" t="s">
        <v>47</v>
      </c>
      <c r="B33" s="18" t="s">
        <v>17</v>
      </c>
      <c r="C33" s="65">
        <v>13175.1632</v>
      </c>
      <c r="D33" s="65">
        <v>12912.916120000002</v>
      </c>
      <c r="E33" s="62">
        <f t="shared" si="2"/>
        <v>98.00953448531098</v>
      </c>
    </row>
    <row r="34" spans="1:5" s="12" customFormat="1" ht="23.25" customHeight="1" thickBot="1">
      <c r="A34" s="11"/>
      <c r="B34" s="19" t="s">
        <v>18</v>
      </c>
      <c r="C34" s="63">
        <f>SUM(C26:C33)</f>
        <v>289802.17228000006</v>
      </c>
      <c r="D34" s="63">
        <f>SUM(D26:D33)</f>
        <v>255455.23378000004</v>
      </c>
      <c r="E34" s="64">
        <f t="shared" si="2"/>
        <v>88.14814318685823</v>
      </c>
    </row>
    <row r="35" s="10" customFormat="1" ht="12.75"/>
    <row r="36" spans="2:5" s="10" customFormat="1" ht="12.75">
      <c r="B36" s="13"/>
      <c r="C36" s="14"/>
      <c r="D36" s="14"/>
      <c r="E36" s="14"/>
    </row>
    <row r="37" s="10" customFormat="1" ht="12.75"/>
    <row r="38" s="10" customFormat="1" ht="12.75"/>
    <row r="39" s="10" customFormat="1" ht="12.75"/>
    <row r="40" s="10" customFormat="1" ht="12.75"/>
    <row r="41" s="10" customFormat="1" ht="12.75"/>
    <row r="42" s="10" customFormat="1" ht="12.75"/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</sheetData>
  <sheetProtection/>
  <mergeCells count="4">
    <mergeCell ref="A1:E1"/>
    <mergeCell ref="A2:E2"/>
    <mergeCell ref="A5:E5"/>
    <mergeCell ref="A25:E25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2019-06-24T09:23:51Z</cp:lastPrinted>
  <dcterms:created xsi:type="dcterms:W3CDTF">2015-04-06T06:03:14Z</dcterms:created>
  <dcterms:modified xsi:type="dcterms:W3CDTF">2019-10-30T14:06:45Z</dcterms:modified>
  <cp:category/>
  <cp:version/>
  <cp:contentType/>
  <cp:contentStatus/>
</cp:coreProperties>
</file>